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0335" windowHeight="4815"/>
  </bookViews>
  <sheets>
    <sheet name="Bd 1" sheetId="2" r:id="rId1"/>
    <sheet name="Feuil3" sheetId="3" r:id="rId2"/>
  </sheets>
  <calcPr calcId="124519"/>
</workbook>
</file>

<file path=xl/calcChain.xml><?xml version="1.0" encoding="utf-8"?>
<calcChain xmlns="http://schemas.openxmlformats.org/spreadsheetml/2006/main">
  <c r="F17" i="2"/>
  <c r="F13"/>
  <c r="G26"/>
  <c r="F24"/>
  <c r="F15"/>
  <c r="F11"/>
  <c r="G19" l="1"/>
  <c r="G27" s="1"/>
  <c r="G29" s="1"/>
  <c r="G28" l="1"/>
  <c r="G30" s="1"/>
</calcChain>
</file>

<file path=xl/sharedStrings.xml><?xml version="1.0" encoding="utf-8"?>
<sst xmlns="http://schemas.openxmlformats.org/spreadsheetml/2006/main" count="86" uniqueCount="56">
  <si>
    <t xml:space="preserve">Total HT </t>
  </si>
  <si>
    <t>Total T.T.C (1)</t>
  </si>
  <si>
    <t>Total T.T.C (2)</t>
  </si>
  <si>
    <t>Désignation des prestations</t>
  </si>
  <si>
    <t>Total général = Total TTC(1)+TTC (2)</t>
  </si>
  <si>
    <t>Quantité</t>
  </si>
  <si>
    <t>Prix Unitaire</t>
  </si>
  <si>
    <t>Unité</t>
  </si>
  <si>
    <t>N° du prix</t>
  </si>
  <si>
    <t>A- INCENDIE-EXPLOSION</t>
  </si>
  <si>
    <t>U</t>
  </si>
  <si>
    <t xml:space="preserve">Arreté le présent bordereau des prix détail estimatif à la somme de : </t>
  </si>
  <si>
    <r>
      <rPr>
        <b/>
        <sz val="10"/>
        <color theme="0"/>
        <rFont val="Arial"/>
        <family val="2"/>
      </rPr>
      <t>"</t>
    </r>
    <r>
      <rPr>
        <b/>
        <sz val="10"/>
        <rFont val="Arial"/>
        <family val="2"/>
      </rPr>
      <t>= Prime annuelle</t>
    </r>
    <r>
      <rPr>
        <b/>
        <sz val="10"/>
        <color theme="0"/>
        <rFont val="Arial"/>
        <family val="2"/>
      </rPr>
      <t>"</t>
    </r>
  </si>
  <si>
    <r>
      <rPr>
        <b/>
        <sz val="10"/>
        <color theme="0"/>
        <rFont val="Arial"/>
        <family val="2"/>
      </rPr>
      <t>"</t>
    </r>
    <r>
      <rPr>
        <b/>
        <sz val="10"/>
        <rFont val="Arial"/>
        <family val="2"/>
      </rPr>
      <t>=Somme à assurer X Taux</t>
    </r>
    <r>
      <rPr>
        <b/>
        <sz val="10"/>
        <color theme="0"/>
        <rFont val="Arial"/>
        <family val="2"/>
      </rPr>
      <t>"</t>
    </r>
  </si>
  <si>
    <r>
      <t xml:space="preserve">    </t>
    </r>
    <r>
      <rPr>
        <b/>
        <sz val="10"/>
        <color theme="1"/>
        <rFont val="Comic Sans MS"/>
        <family val="4"/>
      </rPr>
      <t>ASSURANCES  INCENDIES ET RESPONSABILITE CIVILE « COMMUNE DE SALE»</t>
    </r>
  </si>
  <si>
    <t>RESPONSABILITE CIVILE  EXPLOITATION:                                                                                              DOMMAGES CORPORELS                                                       SOMME A ASSURER: 6 000 000,00</t>
  </si>
  <si>
    <t>Taux de la taxe speciale sur les contrats d'assurance (……..)</t>
  </si>
  <si>
    <t>Taux de la taxe speciale sur les contrats d'assurance (……)</t>
  </si>
  <si>
    <t>B- RESPONSABILITE CIVILE  EXPLOITATION</t>
  </si>
  <si>
    <t>INCENDIE-EXPLOSION: BATIMENTS                              SOMME A ASSURER: 120 400 000,00</t>
  </si>
  <si>
    <t>INCENDIE-EXPLOSION :RISQUE LOCATIFS                                                                                                        SOMME A ASSURER: 4 200 000,00</t>
  </si>
  <si>
    <t>INCENDIE-EXPLOSION: CAPITAUX MATERIEL ET MOBILIER                                                                       SOMME A ASSURER: 56 950 000,00</t>
  </si>
  <si>
    <t>INCENDIE-EXPLOSION: RECOURS DES VOISINS  ET DES TIERS                                                                          SOMME A ASSURER: 48 950 000,00</t>
  </si>
  <si>
    <t>ARTICLE N°30 : BORDEREAU DES PRIX, DETAIL ESTIMATIF</t>
  </si>
  <si>
    <t>Marché  n°,,,/CS/2021</t>
  </si>
  <si>
    <t xml:space="preserve">Total HT (A) </t>
  </si>
  <si>
    <t xml:space="preserve">Total HT (B) </t>
  </si>
  <si>
    <t>Montant HT  (A) + (B) (1)</t>
  </si>
  <si>
    <t>Taux de la  taxe sur les contrats d’assurances (14%) (A) + (B) (2)</t>
  </si>
  <si>
    <t>Taux de la  contribution sur fonds de solidarité pour les événements catastrophiques (1%) (A) + (B) (3)</t>
  </si>
  <si>
    <t>Total T.T.C (1)+(2)+(3)</t>
  </si>
  <si>
    <t>A- INCENDIE</t>
  </si>
  <si>
    <t xml:space="preserve">B- RESPONSABILITE CIVILE </t>
  </si>
  <si>
    <t xml:space="preserve">INCENDIE :RISQUES LOCATIFS                                                                                                       </t>
  </si>
  <si>
    <t>Royaume du Maroc</t>
  </si>
  <si>
    <t>Ministère de l'Intérieur</t>
  </si>
  <si>
    <t>Préfecture de Salé</t>
  </si>
  <si>
    <t>Commune de Salé</t>
  </si>
  <si>
    <t>Direction générale des services</t>
  </si>
  <si>
    <t xml:space="preserve">Estimation du coût des prestations </t>
  </si>
  <si>
    <t>Marché N°01/CS/2022</t>
  </si>
  <si>
    <t>Marché reconductible</t>
  </si>
  <si>
    <t xml:space="preserve"> SOMME A ASSURER: </t>
  </si>
  <si>
    <t xml:space="preserve">SOMME A ASSURER: </t>
  </si>
  <si>
    <t xml:space="preserve">  SOMME A ASSURER: </t>
  </si>
  <si>
    <t xml:space="preserve"> SOMME A ASSURER:</t>
  </si>
  <si>
    <t>Arreté la presente estimation du coût des prestations à la somme de : Un million quatre vingt huit mille neuf cent quarante dirhams soixante quinze centimes TTC</t>
  </si>
  <si>
    <r>
      <rPr>
        <b/>
        <sz val="11"/>
        <color theme="0"/>
        <rFont val="Arial"/>
        <family val="2"/>
      </rPr>
      <t>"</t>
    </r>
    <r>
      <rPr>
        <b/>
        <sz val="11"/>
        <rFont val="Arial"/>
        <family val="2"/>
      </rPr>
      <t>= Prime annuelle</t>
    </r>
    <r>
      <rPr>
        <b/>
        <sz val="11"/>
        <color theme="0"/>
        <rFont val="Arial"/>
        <family val="2"/>
      </rPr>
      <t>"</t>
    </r>
  </si>
  <si>
    <r>
      <rPr>
        <b/>
        <sz val="11"/>
        <color theme="0"/>
        <rFont val="Arial"/>
        <family val="2"/>
      </rPr>
      <t>"</t>
    </r>
    <r>
      <rPr>
        <b/>
        <sz val="11"/>
        <rFont val="Arial"/>
        <family val="2"/>
      </rPr>
      <t>=Somme à assurer X Taux</t>
    </r>
    <r>
      <rPr>
        <b/>
        <sz val="11"/>
        <color theme="0"/>
        <rFont val="Arial"/>
        <family val="2"/>
      </rPr>
      <t>"</t>
    </r>
  </si>
  <si>
    <t xml:space="preserve">INCENDIE: BATIMENTS                             </t>
  </si>
  <si>
    <t xml:space="preserve">INCENDIE: CAPITAUX MATERIEL ET MOBILIER                                                                            </t>
  </si>
  <si>
    <t xml:space="preserve">INCENDIE: RECOURS DES VOISINS  ET DES TIERS                                                                                      </t>
  </si>
  <si>
    <t xml:space="preserve">RESPONSABILITE CIVILE  : DOMMAGES CORPORELS                                                      </t>
  </si>
  <si>
    <t xml:space="preserve">ASSURANCES  INCENDIES ET RESPONSABILITE CIVILE </t>
  </si>
  <si>
    <t>« COMMUNE DE SALE»</t>
  </si>
  <si>
    <t>DB/SM</t>
  </si>
</sst>
</file>

<file path=xl/styles.xml><?xml version="1.0" encoding="utf-8"?>
<styleSheet xmlns="http://schemas.openxmlformats.org/spreadsheetml/2006/main">
  <numFmts count="2">
    <numFmt numFmtId="164" formatCode="#,##0.00\ _€;[Red]#,##0.00\ _€"/>
    <numFmt numFmtId="165" formatCode="#,##0.00;[Red]#,##0.00"/>
  </numFmts>
  <fonts count="1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Comic Sans MS"/>
      <family val="4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 Black"/>
      <family val="2"/>
    </font>
    <font>
      <b/>
      <sz val="11"/>
      <color theme="1"/>
      <name val="Bodoni MT Black"/>
      <family val="1"/>
    </font>
    <font>
      <sz val="11"/>
      <color theme="1"/>
      <name val="Eras Demi ITC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/>
    <xf numFmtId="0" fontId="0" fillId="0" borderId="5" xfId="0" applyBorder="1"/>
    <xf numFmtId="4" fontId="0" fillId="0" borderId="5" xfId="0" applyNumberFormat="1" applyBorder="1" applyAlignment="1"/>
    <xf numFmtId="0" fontId="0" fillId="0" borderId="0" xfId="0"/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1" fillId="0" borderId="25" xfId="0" applyFont="1" applyBorder="1" applyAlignment="1">
      <alignment horizontal="center" vertical="center"/>
    </xf>
    <xf numFmtId="0" fontId="0" fillId="0" borderId="27" xfId="0" applyBorder="1"/>
    <xf numFmtId="0" fontId="1" fillId="0" borderId="2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0" fillId="0" borderId="38" xfId="0" applyBorder="1"/>
    <xf numFmtId="0" fontId="0" fillId="0" borderId="39" xfId="0" applyBorder="1"/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7" fillId="0" borderId="0" xfId="0" applyFont="1"/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1" fillId="0" borderId="4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46" xfId="0" applyFont="1" applyBorder="1" applyAlignment="1">
      <alignment vertical="center" wrapText="1"/>
    </xf>
    <xf numFmtId="0" fontId="0" fillId="0" borderId="49" xfId="0" applyFont="1" applyBorder="1"/>
    <xf numFmtId="0" fontId="4" fillId="0" borderId="49" xfId="0" applyFont="1" applyBorder="1" applyAlignment="1">
      <alignment horizontal="center" vertical="center"/>
    </xf>
    <xf numFmtId="4" fontId="4" fillId="0" borderId="48" xfId="0" applyNumberFormat="1" applyFont="1" applyBorder="1" applyAlignment="1">
      <alignment horizontal="left" vertical="center" wrapText="1"/>
    </xf>
    <xf numFmtId="164" fontId="4" fillId="0" borderId="37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0" xfId="0" applyFont="1" applyBorder="1" applyAlignment="1">
      <alignment horizontal="right" vertical="center"/>
    </xf>
    <xf numFmtId="0" fontId="0" fillId="0" borderId="51" xfId="0" applyFont="1" applyBorder="1" applyAlignment="1">
      <alignment horizontal="right" vertical="center"/>
    </xf>
    <xf numFmtId="0" fontId="0" fillId="0" borderId="16" xfId="0" applyFont="1" applyBorder="1" applyAlignment="1">
      <alignment horizontal="right" vertical="center"/>
    </xf>
    <xf numFmtId="0" fontId="12" fillId="0" borderId="46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0" fontId="15" fillId="0" borderId="50" xfId="0" applyFont="1" applyBorder="1" applyAlignment="1">
      <alignment horizontal="right" vertical="center"/>
    </xf>
    <xf numFmtId="0" fontId="15" fillId="0" borderId="51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4" fillId="0" borderId="4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0" xfId="0" applyFont="1" applyBorder="1" applyAlignment="1">
      <alignment horizontal="left" vertical="center"/>
    </xf>
    <xf numFmtId="0" fontId="14" fillId="0" borderId="51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1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164" fontId="4" fillId="0" borderId="57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52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50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3" fillId="0" borderId="42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right" vertical="center"/>
    </xf>
    <xf numFmtId="0" fontId="3" fillId="0" borderId="41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43" xfId="0" applyFont="1" applyBorder="1" applyAlignment="1">
      <alignment horizontal="right"/>
    </xf>
    <xf numFmtId="0" fontId="3" fillId="0" borderId="44" xfId="0" applyFont="1" applyBorder="1" applyAlignment="1">
      <alignment horizontal="right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0</xdr:row>
      <xdr:rowOff>47626</xdr:rowOff>
    </xdr:from>
    <xdr:to>
      <xdr:col>3</xdr:col>
      <xdr:colOff>38100</xdr:colOff>
      <xdr:row>2</xdr:row>
      <xdr:rowOff>104776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67100" y="47626"/>
          <a:ext cx="1019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G37" sqref="A1:G37"/>
    </sheetView>
  </sheetViews>
  <sheetFormatPr baseColWidth="10" defaultRowHeight="15"/>
  <cols>
    <col min="1" max="1" width="11.42578125" style="5"/>
    <col min="2" max="2" width="34.28515625" style="4" customWidth="1"/>
    <col min="3" max="3" width="21" style="5" customWidth="1"/>
    <col min="4" max="4" width="14.5703125" style="4" customWidth="1"/>
    <col min="5" max="5" width="12.42578125" style="4" customWidth="1"/>
    <col min="6" max="6" width="16.28515625" style="4" customWidth="1"/>
    <col min="7" max="7" width="23.7109375" style="4" customWidth="1"/>
  </cols>
  <sheetData>
    <row r="1" spans="1:9" s="5" customFormat="1">
      <c r="A1" s="38" t="s">
        <v>34</v>
      </c>
      <c r="B1" s="38"/>
      <c r="C1" s="38"/>
      <c r="D1" s="95" t="s">
        <v>39</v>
      </c>
      <c r="E1" s="95"/>
      <c r="F1" s="95"/>
      <c r="G1" s="95"/>
    </row>
    <row r="2" spans="1:9" s="5" customFormat="1">
      <c r="A2" s="38" t="s">
        <v>35</v>
      </c>
      <c r="B2" s="38"/>
      <c r="C2" s="38"/>
      <c r="D2" s="95" t="s">
        <v>40</v>
      </c>
      <c r="E2" s="95"/>
      <c r="F2" s="95"/>
      <c r="G2" s="95"/>
    </row>
    <row r="3" spans="1:9" s="5" customFormat="1">
      <c r="A3" s="38" t="s">
        <v>36</v>
      </c>
      <c r="B3" s="38"/>
      <c r="C3" s="38"/>
      <c r="D3" s="95" t="s">
        <v>41</v>
      </c>
      <c r="E3" s="95"/>
      <c r="F3" s="95"/>
      <c r="G3" s="95"/>
    </row>
    <row r="4" spans="1:9" s="5" customFormat="1" ht="15.75" customHeight="1">
      <c r="A4" s="38" t="s">
        <v>37</v>
      </c>
      <c r="B4" s="38"/>
      <c r="C4" s="38"/>
      <c r="D4" s="95" t="s">
        <v>53</v>
      </c>
      <c r="E4" s="95"/>
      <c r="F4" s="95"/>
      <c r="G4" s="95"/>
    </row>
    <row r="5" spans="1:9" s="5" customFormat="1">
      <c r="A5" s="38" t="s">
        <v>38</v>
      </c>
      <c r="B5" s="38"/>
      <c r="C5" s="38"/>
      <c r="D5" s="95" t="s">
        <v>54</v>
      </c>
      <c r="E5" s="95"/>
      <c r="F5" s="95"/>
      <c r="G5" s="95"/>
      <c r="I5" s="37"/>
    </row>
    <row r="6" spans="1:9" s="5" customFormat="1" ht="15.75" thickBot="1">
      <c r="A6" s="94" t="s">
        <v>55</v>
      </c>
      <c r="B6" s="94"/>
      <c r="C6" s="39"/>
    </row>
    <row r="7" spans="1:9" s="31" customFormat="1" ht="13.5" customHeight="1">
      <c r="A7" s="61" t="s">
        <v>8</v>
      </c>
      <c r="B7" s="67" t="s">
        <v>3</v>
      </c>
      <c r="C7" s="88"/>
      <c r="D7" s="61" t="s">
        <v>7</v>
      </c>
      <c r="E7" s="67" t="s">
        <v>5</v>
      </c>
      <c r="F7" s="70" t="s">
        <v>6</v>
      </c>
      <c r="G7" s="71"/>
    </row>
    <row r="8" spans="1:9" s="31" customFormat="1" ht="13.5" customHeight="1">
      <c r="A8" s="62"/>
      <c r="B8" s="68"/>
      <c r="C8" s="89"/>
      <c r="D8" s="62"/>
      <c r="E8" s="68"/>
      <c r="F8" s="72" t="s">
        <v>47</v>
      </c>
      <c r="G8" s="73"/>
    </row>
    <row r="9" spans="1:9" s="31" customFormat="1" ht="13.5" customHeight="1" thickBot="1">
      <c r="A9" s="63"/>
      <c r="B9" s="69"/>
      <c r="C9" s="90"/>
      <c r="D9" s="63"/>
      <c r="E9" s="69"/>
      <c r="F9" s="56" t="s">
        <v>48</v>
      </c>
      <c r="G9" s="57"/>
    </row>
    <row r="10" spans="1:9" s="5" customFormat="1" ht="19.5" thickBot="1">
      <c r="A10" s="41"/>
      <c r="B10" s="78" t="s">
        <v>31</v>
      </c>
      <c r="C10" s="91"/>
      <c r="D10" s="42"/>
      <c r="E10" s="42"/>
      <c r="F10" s="93"/>
      <c r="G10" s="77"/>
    </row>
    <row r="11" spans="1:9" ht="16.5" customHeight="1">
      <c r="A11" s="62">
        <v>1</v>
      </c>
      <c r="B11" s="74" t="s">
        <v>49</v>
      </c>
      <c r="C11" s="75"/>
      <c r="D11" s="50" t="s">
        <v>10</v>
      </c>
      <c r="E11" s="50">
        <v>1</v>
      </c>
      <c r="F11" s="84">
        <f>+C12*0.3%</f>
        <v>361200</v>
      </c>
      <c r="G11" s="85"/>
    </row>
    <row r="12" spans="1:9" s="5" customFormat="1" ht="15.75" thickBot="1">
      <c r="A12" s="81"/>
      <c r="B12" s="40" t="s">
        <v>42</v>
      </c>
      <c r="C12" s="43">
        <v>120400000</v>
      </c>
      <c r="D12" s="51"/>
      <c r="E12" s="51"/>
      <c r="F12" s="86"/>
      <c r="G12" s="87"/>
    </row>
    <row r="13" spans="1:9" ht="15" customHeight="1">
      <c r="A13" s="80">
        <v>2</v>
      </c>
      <c r="B13" s="74" t="s">
        <v>33</v>
      </c>
      <c r="C13" s="75"/>
      <c r="D13" s="52" t="s">
        <v>10</v>
      </c>
      <c r="E13" s="52">
        <v>1</v>
      </c>
      <c r="F13" s="84">
        <f>+C14*0.65%</f>
        <v>27300.000000000004</v>
      </c>
      <c r="G13" s="85"/>
    </row>
    <row r="14" spans="1:9" s="5" customFormat="1" ht="15.75" thickBot="1">
      <c r="A14" s="81"/>
      <c r="B14" s="40" t="s">
        <v>45</v>
      </c>
      <c r="C14" s="43">
        <v>4200000</v>
      </c>
      <c r="D14" s="51"/>
      <c r="E14" s="51"/>
      <c r="F14" s="86"/>
      <c r="G14" s="87"/>
    </row>
    <row r="15" spans="1:9" ht="15" customHeight="1">
      <c r="A15" s="80">
        <v>3</v>
      </c>
      <c r="B15" s="74" t="s">
        <v>50</v>
      </c>
      <c r="C15" s="75"/>
      <c r="D15" s="52" t="s">
        <v>10</v>
      </c>
      <c r="E15" s="52">
        <v>1</v>
      </c>
      <c r="F15" s="84">
        <f>+C16*0.3%</f>
        <v>170850</v>
      </c>
      <c r="G15" s="85"/>
    </row>
    <row r="16" spans="1:9" s="5" customFormat="1" ht="15.75" thickBot="1">
      <c r="A16" s="81"/>
      <c r="B16" s="40" t="s">
        <v>44</v>
      </c>
      <c r="C16" s="43">
        <v>56950000</v>
      </c>
      <c r="D16" s="51"/>
      <c r="E16" s="51"/>
      <c r="F16" s="86"/>
      <c r="G16" s="87"/>
    </row>
    <row r="17" spans="1:7">
      <c r="A17" s="80">
        <v>4</v>
      </c>
      <c r="B17" s="74" t="s">
        <v>51</v>
      </c>
      <c r="C17" s="75"/>
      <c r="D17" s="52" t="s">
        <v>10</v>
      </c>
      <c r="E17" s="52">
        <v>1</v>
      </c>
      <c r="F17" s="84">
        <f>+C18*0.69%</f>
        <v>337755</v>
      </c>
      <c r="G17" s="85"/>
    </row>
    <row r="18" spans="1:7" s="5" customFormat="1" ht="15.75" customHeight="1" thickBot="1">
      <c r="A18" s="81"/>
      <c r="B18" s="40" t="s">
        <v>43</v>
      </c>
      <c r="C18" s="43">
        <v>48950000</v>
      </c>
      <c r="D18" s="51"/>
      <c r="E18" s="51"/>
      <c r="F18" s="86"/>
      <c r="G18" s="87"/>
    </row>
    <row r="19" spans="1:7" s="5" customFormat="1" ht="15.75" thickBot="1">
      <c r="A19" s="58" t="s">
        <v>25</v>
      </c>
      <c r="B19" s="59"/>
      <c r="C19" s="59"/>
      <c r="D19" s="59"/>
      <c r="E19" s="59"/>
      <c r="F19" s="60"/>
      <c r="G19" s="44">
        <f>+F11+F13+F15+F17</f>
        <v>897105</v>
      </c>
    </row>
    <row r="20" spans="1:7" s="5" customFormat="1" ht="17.25" customHeight="1">
      <c r="A20" s="61" t="s">
        <v>8</v>
      </c>
      <c r="B20" s="64" t="s">
        <v>3</v>
      </c>
      <c r="C20" s="45"/>
      <c r="D20" s="61" t="s">
        <v>7</v>
      </c>
      <c r="E20" s="67" t="s">
        <v>5</v>
      </c>
      <c r="F20" s="70" t="s">
        <v>6</v>
      </c>
      <c r="G20" s="71"/>
    </row>
    <row r="21" spans="1:7" s="5" customFormat="1" ht="13.5" customHeight="1">
      <c r="A21" s="62"/>
      <c r="B21" s="65"/>
      <c r="C21" s="46"/>
      <c r="D21" s="62"/>
      <c r="E21" s="68"/>
      <c r="F21" s="72" t="s">
        <v>47</v>
      </c>
      <c r="G21" s="73"/>
    </row>
    <row r="22" spans="1:7" s="5" customFormat="1" ht="15" customHeight="1" thickBot="1">
      <c r="A22" s="63"/>
      <c r="B22" s="66"/>
      <c r="C22" s="47"/>
      <c r="D22" s="63"/>
      <c r="E22" s="69"/>
      <c r="F22" s="56" t="s">
        <v>48</v>
      </c>
      <c r="G22" s="57"/>
    </row>
    <row r="23" spans="1:7" s="5" customFormat="1" ht="18.75" customHeight="1" thickBot="1">
      <c r="A23" s="67">
        <v>5</v>
      </c>
      <c r="B23" s="78" t="s">
        <v>32</v>
      </c>
      <c r="C23" s="79"/>
      <c r="D23" s="48"/>
      <c r="E23" s="48"/>
      <c r="F23" s="76"/>
      <c r="G23" s="77"/>
    </row>
    <row r="24" spans="1:7">
      <c r="A24" s="68"/>
      <c r="B24" s="74" t="s">
        <v>52</v>
      </c>
      <c r="C24" s="75"/>
      <c r="D24" s="52" t="s">
        <v>10</v>
      </c>
      <c r="E24" s="52">
        <v>1</v>
      </c>
      <c r="F24" s="84">
        <f>+C25*0.83%</f>
        <v>49800</v>
      </c>
      <c r="G24" s="85"/>
    </row>
    <row r="25" spans="1:7" s="5" customFormat="1" ht="15.75" thickBot="1">
      <c r="A25" s="69"/>
      <c r="B25" s="40" t="s">
        <v>42</v>
      </c>
      <c r="C25" s="43">
        <v>6000000</v>
      </c>
      <c r="D25" s="51"/>
      <c r="E25" s="51"/>
      <c r="F25" s="86"/>
      <c r="G25" s="87"/>
    </row>
    <row r="26" spans="1:7" s="5" customFormat="1" ht="15.75" thickBot="1">
      <c r="A26" s="58" t="s">
        <v>26</v>
      </c>
      <c r="B26" s="59"/>
      <c r="C26" s="59"/>
      <c r="D26" s="59"/>
      <c r="E26" s="59"/>
      <c r="F26" s="60"/>
      <c r="G26" s="49">
        <f>+F24</f>
        <v>49800</v>
      </c>
    </row>
    <row r="27" spans="1:7" s="5" customFormat="1" ht="15.75" thickBot="1">
      <c r="A27" s="53" t="s">
        <v>27</v>
      </c>
      <c r="B27" s="82"/>
      <c r="C27" s="82"/>
      <c r="D27" s="82"/>
      <c r="E27" s="82"/>
      <c r="F27" s="83"/>
      <c r="G27" s="49">
        <f>+G19+G26</f>
        <v>946905</v>
      </c>
    </row>
    <row r="28" spans="1:7" s="5" customFormat="1" ht="15.75" thickBot="1">
      <c r="A28" s="53" t="s">
        <v>28</v>
      </c>
      <c r="B28" s="82"/>
      <c r="C28" s="82"/>
      <c r="D28" s="82"/>
      <c r="E28" s="82"/>
      <c r="F28" s="83"/>
      <c r="G28" s="49">
        <f>+G27*14/100</f>
        <v>132566.70000000001</v>
      </c>
    </row>
    <row r="29" spans="1:7" s="5" customFormat="1" ht="15.75" thickBot="1">
      <c r="A29" s="53" t="s">
        <v>29</v>
      </c>
      <c r="B29" s="82"/>
      <c r="C29" s="82"/>
      <c r="D29" s="82"/>
      <c r="E29" s="82"/>
      <c r="F29" s="83"/>
      <c r="G29" s="49">
        <f>+G27*1/100</f>
        <v>9469.0499999999993</v>
      </c>
    </row>
    <row r="30" spans="1:7" ht="15.75" thickBot="1">
      <c r="A30" s="53" t="s">
        <v>30</v>
      </c>
      <c r="B30" s="54"/>
      <c r="C30" s="54"/>
      <c r="D30" s="54"/>
      <c r="E30" s="54"/>
      <c r="F30" s="55"/>
      <c r="G30" s="49">
        <f>+G27+G28+G29</f>
        <v>1088940.75</v>
      </c>
    </row>
    <row r="31" spans="1:7">
      <c r="A31" s="92" t="s">
        <v>46</v>
      </c>
      <c r="B31" s="92"/>
      <c r="C31" s="92"/>
      <c r="D31" s="92"/>
      <c r="E31" s="92"/>
      <c r="F31" s="92"/>
      <c r="G31" s="92"/>
    </row>
  </sheetData>
  <mergeCells count="56">
    <mergeCell ref="A6:B6"/>
    <mergeCell ref="D1:G1"/>
    <mergeCell ref="D2:G2"/>
    <mergeCell ref="D3:G3"/>
    <mergeCell ref="D4:G4"/>
    <mergeCell ref="D5:G5"/>
    <mergeCell ref="B10:C10"/>
    <mergeCell ref="B11:C11"/>
    <mergeCell ref="A31:G31"/>
    <mergeCell ref="A23:A25"/>
    <mergeCell ref="D24:D25"/>
    <mergeCell ref="E24:E25"/>
    <mergeCell ref="F24:G25"/>
    <mergeCell ref="F10:G10"/>
    <mergeCell ref="F11:G12"/>
    <mergeCell ref="F15:G16"/>
    <mergeCell ref="F13:G14"/>
    <mergeCell ref="D11:D12"/>
    <mergeCell ref="D13:D14"/>
    <mergeCell ref="D15:D16"/>
    <mergeCell ref="D17:D18"/>
    <mergeCell ref="A11:A12"/>
    <mergeCell ref="A7:A9"/>
    <mergeCell ref="D7:D9"/>
    <mergeCell ref="E7:E9"/>
    <mergeCell ref="F7:G7"/>
    <mergeCell ref="F8:G8"/>
    <mergeCell ref="F9:G9"/>
    <mergeCell ref="B7:C9"/>
    <mergeCell ref="A13:A14"/>
    <mergeCell ref="A26:F26"/>
    <mergeCell ref="A27:F27"/>
    <mergeCell ref="A29:F29"/>
    <mergeCell ref="A28:F28"/>
    <mergeCell ref="A15:A16"/>
    <mergeCell ref="A17:A18"/>
    <mergeCell ref="F17:G18"/>
    <mergeCell ref="B13:C13"/>
    <mergeCell ref="B15:C15"/>
    <mergeCell ref="B17:C17"/>
    <mergeCell ref="E11:E12"/>
    <mergeCell ref="E13:E14"/>
    <mergeCell ref="E15:E16"/>
    <mergeCell ref="E17:E18"/>
    <mergeCell ref="A30:F30"/>
    <mergeCell ref="F22:G22"/>
    <mergeCell ref="A19:F19"/>
    <mergeCell ref="A20:A22"/>
    <mergeCell ref="B20:B22"/>
    <mergeCell ref="D20:D22"/>
    <mergeCell ref="E20:E22"/>
    <mergeCell ref="F20:G20"/>
    <mergeCell ref="F21:G21"/>
    <mergeCell ref="B24:C24"/>
    <mergeCell ref="F23:G23"/>
    <mergeCell ref="B23:C23"/>
  </mergeCells>
  <pageMargins left="0.24" right="0.36" top="0.28000000000000003" bottom="0.26" header="0.17" footer="0.17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topLeftCell="A22" workbookViewId="0">
      <selection activeCell="H8" sqref="H8"/>
    </sheetView>
  </sheetViews>
  <sheetFormatPr baseColWidth="10" defaultRowHeight="15"/>
  <cols>
    <col min="1" max="1" width="18.85546875" customWidth="1"/>
    <col min="2" max="2" width="23.85546875" customWidth="1"/>
    <col min="3" max="3" width="19" customWidth="1"/>
    <col min="4" max="4" width="47.28515625" customWidth="1"/>
    <col min="6" max="6" width="53.42578125" customWidth="1"/>
  </cols>
  <sheetData>
    <row r="1" spans="1:7">
      <c r="A1" s="31"/>
      <c r="B1" s="99" t="s">
        <v>23</v>
      </c>
      <c r="C1" s="99"/>
      <c r="D1" s="99"/>
      <c r="E1" s="99"/>
      <c r="F1" s="99"/>
      <c r="G1" s="99"/>
    </row>
    <row r="2" spans="1:7" ht="16.5">
      <c r="A2" s="100" t="s">
        <v>14</v>
      </c>
      <c r="B2" s="100"/>
      <c r="C2" s="100"/>
      <c r="D2" s="100"/>
      <c r="E2" s="100"/>
      <c r="F2" s="100"/>
      <c r="G2" s="100"/>
    </row>
    <row r="3" spans="1:7" ht="15.75" thickBot="1">
      <c r="A3" s="31"/>
      <c r="B3" s="99" t="s">
        <v>24</v>
      </c>
      <c r="C3" s="99"/>
      <c r="D3" s="99"/>
      <c r="E3" s="99"/>
      <c r="F3" s="99"/>
      <c r="G3" s="99"/>
    </row>
    <row r="4" spans="1:7">
      <c r="A4" s="101" t="s">
        <v>8</v>
      </c>
      <c r="B4" s="104" t="s">
        <v>3</v>
      </c>
      <c r="C4" s="107" t="s">
        <v>7</v>
      </c>
      <c r="D4" s="110" t="s">
        <v>5</v>
      </c>
      <c r="E4" s="113" t="s">
        <v>6</v>
      </c>
      <c r="F4" s="114"/>
      <c r="G4" s="36"/>
    </row>
    <row r="5" spans="1:7">
      <c r="A5" s="102"/>
      <c r="B5" s="105"/>
      <c r="C5" s="108"/>
      <c r="D5" s="111"/>
      <c r="E5" s="115" t="s">
        <v>12</v>
      </c>
      <c r="F5" s="116"/>
      <c r="G5" s="36"/>
    </row>
    <row r="6" spans="1:7" ht="15.75" thickBot="1">
      <c r="A6" s="103"/>
      <c r="B6" s="106"/>
      <c r="C6" s="109"/>
      <c r="D6" s="112"/>
      <c r="E6" s="117" t="s">
        <v>13</v>
      </c>
      <c r="F6" s="118"/>
      <c r="G6" s="31"/>
    </row>
    <row r="7" spans="1:7" ht="16.5" thickBot="1">
      <c r="A7" s="14"/>
      <c r="B7" s="15" t="s">
        <v>9</v>
      </c>
      <c r="C7" s="18"/>
      <c r="D7" s="18"/>
      <c r="E7" s="19"/>
      <c r="F7" s="20"/>
      <c r="G7" s="5"/>
    </row>
    <row r="8" spans="1:7" ht="60.75" thickBot="1">
      <c r="A8" s="16">
        <v>1</v>
      </c>
      <c r="B8" s="32" t="s">
        <v>19</v>
      </c>
      <c r="C8" s="21" t="s">
        <v>10</v>
      </c>
      <c r="D8" s="22">
        <v>1</v>
      </c>
      <c r="E8" s="119"/>
      <c r="F8" s="120"/>
      <c r="G8" s="5"/>
    </row>
    <row r="9" spans="1:7" ht="61.5" thickTop="1" thickBot="1">
      <c r="A9" s="16">
        <v>2</v>
      </c>
      <c r="B9" s="32" t="s">
        <v>20</v>
      </c>
      <c r="C9" s="21" t="s">
        <v>10</v>
      </c>
      <c r="D9" s="6">
        <v>1</v>
      </c>
      <c r="E9" s="121"/>
      <c r="F9" s="122"/>
      <c r="G9" s="5"/>
    </row>
    <row r="10" spans="1:7" ht="76.5" thickTop="1" thickBot="1">
      <c r="A10" s="16">
        <v>3</v>
      </c>
      <c r="B10" s="32" t="s">
        <v>21</v>
      </c>
      <c r="C10" s="21" t="s">
        <v>10</v>
      </c>
      <c r="D10" s="7">
        <v>1</v>
      </c>
      <c r="E10" s="121"/>
      <c r="F10" s="122"/>
      <c r="G10" s="5"/>
    </row>
    <row r="11" spans="1:7" ht="76.5" thickTop="1" thickBot="1">
      <c r="A11" s="17">
        <v>4</v>
      </c>
      <c r="B11" s="33" t="s">
        <v>22</v>
      </c>
      <c r="C11" s="29" t="s">
        <v>10</v>
      </c>
      <c r="D11" s="30">
        <v>1</v>
      </c>
      <c r="E11" s="123"/>
      <c r="F11" s="124"/>
      <c r="G11" s="5"/>
    </row>
    <row r="12" spans="1:7" ht="19.5" thickBot="1">
      <c r="A12" s="5"/>
      <c r="B12" s="11"/>
      <c r="C12" s="125" t="s">
        <v>0</v>
      </c>
      <c r="D12" s="126"/>
      <c r="E12" s="127"/>
      <c r="F12" s="26"/>
      <c r="G12" s="5"/>
    </row>
    <row r="13" spans="1:7" ht="20.25" thickTop="1" thickBot="1">
      <c r="A13" s="5"/>
      <c r="B13" s="12"/>
      <c r="C13" s="96" t="s">
        <v>16</v>
      </c>
      <c r="D13" s="97"/>
      <c r="E13" s="98"/>
      <c r="F13" s="27"/>
      <c r="G13" s="5"/>
    </row>
    <row r="14" spans="1:7" ht="20.25" thickTop="1" thickBot="1">
      <c r="A14" s="5"/>
      <c r="B14" s="9"/>
      <c r="C14" s="131" t="s">
        <v>1</v>
      </c>
      <c r="D14" s="132"/>
      <c r="E14" s="133"/>
      <c r="F14" s="28"/>
      <c r="G14" s="5"/>
    </row>
    <row r="15" spans="1:7" ht="18">
      <c r="A15" s="101" t="s">
        <v>8</v>
      </c>
      <c r="B15" s="104" t="s">
        <v>3</v>
      </c>
      <c r="C15" s="107" t="s">
        <v>7</v>
      </c>
      <c r="D15" s="110" t="s">
        <v>5</v>
      </c>
      <c r="E15" s="113" t="s">
        <v>6</v>
      </c>
      <c r="F15" s="114"/>
      <c r="G15" s="25"/>
    </row>
    <row r="16" spans="1:7" ht="18">
      <c r="A16" s="102"/>
      <c r="B16" s="105"/>
      <c r="C16" s="108"/>
      <c r="D16" s="111"/>
      <c r="E16" s="115" t="s">
        <v>12</v>
      </c>
      <c r="F16" s="116"/>
      <c r="G16" s="25"/>
    </row>
    <row r="17" spans="1:7" ht="15.75" thickBot="1">
      <c r="A17" s="103"/>
      <c r="B17" s="106"/>
      <c r="C17" s="109"/>
      <c r="D17" s="112"/>
      <c r="E17" s="117" t="s">
        <v>13</v>
      </c>
      <c r="F17" s="118"/>
      <c r="G17" s="5"/>
    </row>
    <row r="18" spans="1:7" ht="16.5" thickBot="1">
      <c r="A18" s="134">
        <v>5</v>
      </c>
      <c r="B18" s="35" t="s">
        <v>18</v>
      </c>
      <c r="C18" s="13"/>
      <c r="D18" s="13"/>
      <c r="E18" s="23"/>
      <c r="F18" s="24"/>
      <c r="G18" s="5"/>
    </row>
    <row r="19" spans="1:7" ht="75.75" thickBot="1">
      <c r="A19" s="135"/>
      <c r="B19" s="34" t="s">
        <v>15</v>
      </c>
      <c r="C19" s="22" t="s">
        <v>10</v>
      </c>
      <c r="D19" s="10">
        <v>1</v>
      </c>
      <c r="E19" s="136"/>
      <c r="F19" s="137"/>
      <c r="G19" s="5"/>
    </row>
    <row r="20" spans="1:7" ht="19.5" thickBot="1">
      <c r="A20" s="5"/>
      <c r="B20" s="5"/>
      <c r="C20" s="138" t="s">
        <v>0</v>
      </c>
      <c r="D20" s="139"/>
      <c r="E20" s="140"/>
      <c r="F20" s="8"/>
      <c r="G20" s="5"/>
    </row>
    <row r="21" spans="1:7" ht="20.25" thickTop="1" thickBot="1">
      <c r="A21" s="5"/>
      <c r="B21" s="5"/>
      <c r="C21" s="141" t="s">
        <v>17</v>
      </c>
      <c r="D21" s="142"/>
      <c r="E21" s="143"/>
      <c r="F21" s="2"/>
      <c r="G21" s="5"/>
    </row>
    <row r="22" spans="1:7" ht="20.25" thickTop="1" thickBot="1">
      <c r="A22" s="5"/>
      <c r="B22" s="5"/>
      <c r="C22" s="144" t="s">
        <v>2</v>
      </c>
      <c r="D22" s="144"/>
      <c r="E22" s="144"/>
      <c r="F22" s="2"/>
      <c r="G22" s="5"/>
    </row>
    <row r="23" spans="1:7" ht="20.25" thickTop="1" thickBot="1">
      <c r="A23" s="5"/>
      <c r="B23" s="5"/>
      <c r="C23" s="128" t="s">
        <v>4</v>
      </c>
      <c r="D23" s="129"/>
      <c r="E23" s="130"/>
      <c r="F23" s="3"/>
      <c r="G23" s="5"/>
    </row>
    <row r="24" spans="1:7" ht="15.75" thickTop="1">
      <c r="A24" s="5" t="s">
        <v>11</v>
      </c>
      <c r="B24" s="1"/>
      <c r="C24" s="1"/>
      <c r="D24" s="1"/>
      <c r="E24" s="1"/>
      <c r="F24" s="1"/>
      <c r="G24" s="5"/>
    </row>
  </sheetData>
  <mergeCells count="30">
    <mergeCell ref="C23:E23"/>
    <mergeCell ref="C14:E14"/>
    <mergeCell ref="A15:A17"/>
    <mergeCell ref="B15:B17"/>
    <mergeCell ref="C15:C17"/>
    <mergeCell ref="D15:D17"/>
    <mergeCell ref="E15:F15"/>
    <mergeCell ref="E16:F16"/>
    <mergeCell ref="E17:F17"/>
    <mergeCell ref="A18:A19"/>
    <mergeCell ref="E19:F19"/>
    <mergeCell ref="C20:E20"/>
    <mergeCell ref="C21:E21"/>
    <mergeCell ref="C22:E22"/>
    <mergeCell ref="C13:E13"/>
    <mergeCell ref="B1:G1"/>
    <mergeCell ref="A2:G2"/>
    <mergeCell ref="B3:G3"/>
    <mergeCell ref="A4:A6"/>
    <mergeCell ref="B4:B6"/>
    <mergeCell ref="C4:C6"/>
    <mergeCell ref="D4:D6"/>
    <mergeCell ref="E4:F4"/>
    <mergeCell ref="E5:F5"/>
    <mergeCell ref="E6:F6"/>
    <mergeCell ref="E8:F8"/>
    <mergeCell ref="E9:F9"/>
    <mergeCell ref="E10:F10"/>
    <mergeCell ref="E11:F11"/>
    <mergeCell ref="C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Bd 1</vt:lpstr>
      <vt:lpstr>Feuil3</vt:lpstr>
    </vt:vector>
  </TitlesOfParts>
  <Company>Chbokin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JusticeGate</dc:creator>
  <cp:lastModifiedBy>HP</cp:lastModifiedBy>
  <cp:lastPrinted>2022-01-05T10:11:15Z</cp:lastPrinted>
  <dcterms:created xsi:type="dcterms:W3CDTF">2015-01-12T00:14:31Z</dcterms:created>
  <dcterms:modified xsi:type="dcterms:W3CDTF">2022-01-05T10:11:18Z</dcterms:modified>
</cp:coreProperties>
</file>